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RAČUN 2023 i PROJEKCIJA PRORAČUNA 2024 i 2025\"/>
    </mc:Choice>
  </mc:AlternateContent>
  <xr:revisionPtr revIDLastSave="0" documentId="13_ncr:1_{4DDBD4A3-8F09-4437-98F1-C868EF89227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alizacija - Prihodi" sheetId="1" r:id="rId1"/>
    <sheet name="Realizacija - Rashodi" sheetId="2" r:id="rId2"/>
    <sheet name="Lis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1" i="2" l="1"/>
  <c r="D100" i="2" s="1"/>
  <c r="D58" i="2"/>
  <c r="D57" i="2" s="1"/>
  <c r="D22" i="1" s="1"/>
  <c r="D21" i="1" s="1"/>
  <c r="D20" i="1" s="1"/>
  <c r="D79" i="2" l="1"/>
  <c r="D78" i="2" s="1"/>
  <c r="F87" i="2"/>
  <c r="E87" i="2"/>
  <c r="D98" i="2"/>
  <c r="D97" i="2" s="1"/>
  <c r="D94" i="2"/>
  <c r="D25" i="1" s="1"/>
  <c r="D92" i="2"/>
  <c r="D91" i="2" s="1"/>
  <c r="D89" i="2"/>
  <c r="D88" i="2" s="1"/>
  <c r="D82" i="2"/>
  <c r="D76" i="2"/>
  <c r="D75" i="2" s="1"/>
  <c r="D69" i="2"/>
  <c r="D67" i="2"/>
  <c r="D66" i="2" s="1"/>
  <c r="D64" i="2"/>
  <c r="D63" i="2" s="1"/>
  <c r="D50" i="2"/>
  <c r="D49" i="2" s="1"/>
  <c r="D47" i="2"/>
  <c r="D19" i="2"/>
  <c r="D10" i="2"/>
  <c r="D9" i="2" s="1"/>
  <c r="L12" i="1"/>
  <c r="L16" i="1" s="1"/>
  <c r="A5" i="3"/>
  <c r="D5" i="3" s="1"/>
  <c r="D8" i="3" s="1"/>
  <c r="K30" i="2"/>
  <c r="I11" i="1"/>
  <c r="I16" i="1" s="1"/>
  <c r="J12" i="1"/>
  <c r="J13" i="1"/>
  <c r="K13" i="1"/>
  <c r="K16" i="1" s="1"/>
  <c r="L13" i="1"/>
  <c r="I14" i="1"/>
  <c r="M14" i="1" s="1"/>
  <c r="K14" i="1"/>
  <c r="L14" i="1"/>
  <c r="I12" i="1"/>
  <c r="M12" i="1" s="1"/>
  <c r="I13" i="1"/>
  <c r="M13" i="1" s="1"/>
  <c r="J14" i="1"/>
  <c r="J11" i="1"/>
  <c r="J16" i="1" s="1"/>
  <c r="D74" i="2" l="1"/>
  <c r="D87" i="2"/>
  <c r="D18" i="2"/>
  <c r="D15" i="1" s="1"/>
  <c r="D14" i="1" s="1"/>
  <c r="D13" i="1" s="1"/>
  <c r="D28" i="1"/>
  <c r="D27" i="1" s="1"/>
  <c r="D26" i="1" s="1"/>
  <c r="D19" i="1"/>
  <c r="D17" i="1" s="1"/>
  <c r="D16" i="1" s="1"/>
  <c r="D62" i="2"/>
  <c r="M11" i="1"/>
  <c r="N14" i="1" s="1"/>
  <c r="M16" i="1"/>
  <c r="N16" i="1"/>
  <c r="M17" i="1"/>
  <c r="D17" i="2" l="1"/>
  <c r="D8" i="2" s="1"/>
  <c r="K12" i="2" s="1"/>
  <c r="D12" i="1"/>
  <c r="D11" i="1" s="1"/>
  <c r="D16" i="2" l="1"/>
  <c r="D15" i="2" s="1"/>
  <c r="D14" i="2" s="1"/>
  <c r="D13" i="2" s="1"/>
  <c r="D12" i="2" s="1"/>
</calcChain>
</file>

<file path=xl/sharedStrings.xml><?xml version="1.0" encoding="utf-8"?>
<sst xmlns="http://schemas.openxmlformats.org/spreadsheetml/2006/main" count="319" uniqueCount="163">
  <si>
    <t>GRADSKA KNJIŽNICA I ČITAONICA ILOK</t>
  </si>
  <si>
    <t>Datum:11.09.2022</t>
  </si>
  <si>
    <t>Trg Nikole Iločkog 2</t>
  </si>
  <si>
    <t>OIB:87636804491</t>
  </si>
  <si>
    <t>PRIJEDLOG FINANCIJSKOG PLANA ZA 2023. I PROJEKCIJA PLANA ZA 2024.- 2025. G.</t>
  </si>
  <si>
    <t>PROJEKCIJA</t>
  </si>
  <si>
    <t>POZICIJA</t>
  </si>
  <si>
    <t>BROJ KONTA</t>
  </si>
  <si>
    <t>VRSTA PRIHODA / PRIMITAKA</t>
  </si>
  <si>
    <t>PLAN 2023.g.</t>
  </si>
  <si>
    <t>2024.g.</t>
  </si>
  <si>
    <t>2025.g.</t>
  </si>
  <si>
    <t/>
  </si>
  <si>
    <t>SVEUKUPNO PRIHODI</t>
  </si>
  <si>
    <t>1.1.</t>
  </si>
  <si>
    <t>3.2.</t>
  </si>
  <si>
    <t>5.3.</t>
  </si>
  <si>
    <t>5.4.</t>
  </si>
  <si>
    <t>Razdjel</t>
  </si>
  <si>
    <t>000</t>
  </si>
  <si>
    <t>PRIHODI</t>
  </si>
  <si>
    <t>Glava</t>
  </si>
  <si>
    <t>00001</t>
  </si>
  <si>
    <t>Prihodi PK</t>
  </si>
  <si>
    <t xml:space="preserve">Izvor </t>
  </si>
  <si>
    <t>PRIHODI OD POREZA</t>
  </si>
  <si>
    <t>6</t>
  </si>
  <si>
    <t>Prihodi poslovanja</t>
  </si>
  <si>
    <t>P0001</t>
  </si>
  <si>
    <t>67111</t>
  </si>
  <si>
    <t>Prihodi za financiranje rashoda poslovanja</t>
  </si>
  <si>
    <t>Vlastiti prihodi-PK</t>
  </si>
  <si>
    <t>P0064</t>
  </si>
  <si>
    <t>64132</t>
  </si>
  <si>
    <t>Kamate na depozite po viđenju</t>
  </si>
  <si>
    <t>P0071</t>
  </si>
  <si>
    <t>66151</t>
  </si>
  <si>
    <t>Prihodi od pruženih usluga</t>
  </si>
  <si>
    <t>4.5.</t>
  </si>
  <si>
    <t>PRIHODI ZA POSEBNE NAMJENE-PK</t>
  </si>
  <si>
    <t>P0069</t>
  </si>
  <si>
    <t>65269</t>
  </si>
  <si>
    <t>Ostali nespomenuti prihodi po posebnim propisima</t>
  </si>
  <si>
    <t>Pomoći iz državnog proračuna-PK</t>
  </si>
  <si>
    <t>P0057</t>
  </si>
  <si>
    <t>63311</t>
  </si>
  <si>
    <t>Tekuće pomoći iz državnog proračuna</t>
  </si>
  <si>
    <t>Pomoći iz županijskog proračuna-PK</t>
  </si>
  <si>
    <t>P0058-01</t>
  </si>
  <si>
    <t>Tekuće pomoći iz županijskog pr.</t>
  </si>
  <si>
    <t>Datum:</t>
  </si>
  <si>
    <t>11.09.2022.</t>
  </si>
  <si>
    <t>PRIJEDLOG FINANCIJSKOG PLANA ZA 2023.G</t>
  </si>
  <si>
    <t>PROJEKCIJA ZA 2024. I 2025.G.</t>
  </si>
  <si>
    <t>VRSTA RASHODA / IZDATAKA</t>
  </si>
  <si>
    <t>PLAN 2023.</t>
  </si>
  <si>
    <t>2024.</t>
  </si>
  <si>
    <t>2025.</t>
  </si>
  <si>
    <t>SVEUKUPNO RASHODI / IZDACI</t>
  </si>
  <si>
    <t>9.6.</t>
  </si>
  <si>
    <t>Manjak prihoda poslovanja</t>
  </si>
  <si>
    <t>9</t>
  </si>
  <si>
    <t>Vlastiti izvori</t>
  </si>
  <si>
    <t>002</t>
  </si>
  <si>
    <t>JEDINSTVENI UPRAVNI ODJEL</t>
  </si>
  <si>
    <t>00204</t>
  </si>
  <si>
    <t>KULTURA</t>
  </si>
  <si>
    <t>Proračunski korisnik</t>
  </si>
  <si>
    <t>001</t>
  </si>
  <si>
    <t>GRADSKA KNJIŽNICA I ČITAONICA</t>
  </si>
  <si>
    <t>Glavni program</t>
  </si>
  <si>
    <t>A05</t>
  </si>
  <si>
    <t>REKREACIJA,KULTURA,RELIGIJA</t>
  </si>
  <si>
    <t>Program</t>
  </si>
  <si>
    <t>1006</t>
  </si>
  <si>
    <t>DJELATNOST KNJIŽNICE</t>
  </si>
  <si>
    <t>Aktivnost</t>
  </si>
  <si>
    <t>A100001</t>
  </si>
  <si>
    <t>ADMINISTRATIVNO-TEHNIČKO OSOBLJE</t>
  </si>
  <si>
    <t>3</t>
  </si>
  <si>
    <t>Rashodi poslovanja</t>
  </si>
  <si>
    <t>31111</t>
  </si>
  <si>
    <t>Plaće za zaposlene - Knjižnica</t>
  </si>
  <si>
    <t>31211</t>
  </si>
  <si>
    <t>Bonus za uspješan rad - Knjižnica</t>
  </si>
  <si>
    <t>31321</t>
  </si>
  <si>
    <t>Doprinosi za obvezno zdravstveno osiguranje-Knjižnica</t>
  </si>
  <si>
    <t>32111</t>
  </si>
  <si>
    <t>Dnevnice za službeni put u zemlji-Knjižnica</t>
  </si>
  <si>
    <t>32211</t>
  </si>
  <si>
    <t>Uredski materijal-Knjižnica</t>
  </si>
  <si>
    <t>32212</t>
  </si>
  <si>
    <t>Literatura (publikacije, časopisi, glasila, knjige i ostalo)</t>
  </si>
  <si>
    <t>regres</t>
  </si>
  <si>
    <t>32214</t>
  </si>
  <si>
    <t>Materijal i sredstva za čišćenje i održavanje</t>
  </si>
  <si>
    <t>božićnica</t>
  </si>
  <si>
    <t>32231</t>
  </si>
  <si>
    <t>Električna energija</t>
  </si>
  <si>
    <t>dar djeci</t>
  </si>
  <si>
    <t>32233</t>
  </si>
  <si>
    <t>Plin</t>
  </si>
  <si>
    <t>32241</t>
  </si>
  <si>
    <t>32251</t>
  </si>
  <si>
    <t>Sitni inventar-Knjižnica</t>
  </si>
  <si>
    <t>32311</t>
  </si>
  <si>
    <t>Usluge telefona, telefaksa</t>
  </si>
  <si>
    <t>32313</t>
  </si>
  <si>
    <t>Poštarina (pisma, tiskanice i sl.)</t>
  </si>
  <si>
    <t>32321</t>
  </si>
  <si>
    <t>Usluge tekućeg i investicijskog održavanja građevinskih objeat</t>
  </si>
  <si>
    <t>32341</t>
  </si>
  <si>
    <t>Opskrba vodom</t>
  </si>
  <si>
    <t>32342</t>
  </si>
  <si>
    <t>Iznošenje i odvoz smeća</t>
  </si>
  <si>
    <t>Usluge stručnjaka zaštite na radu</t>
  </si>
  <si>
    <t>32381</t>
  </si>
  <si>
    <t>Usluge ažuriranja računalnih baza</t>
  </si>
  <si>
    <t>32391</t>
  </si>
  <si>
    <t>Grafičke i tiskarske usluge, usluge kopiranja i uvezivanja i slično</t>
  </si>
  <si>
    <t>32921</t>
  </si>
  <si>
    <t>Premije osiguranja prijevoznih sredstava</t>
  </si>
  <si>
    <t>*</t>
  </si>
  <si>
    <t>do kraja g.</t>
  </si>
  <si>
    <t>32922</t>
  </si>
  <si>
    <t>Premije osiguranja ostale imovine</t>
  </si>
  <si>
    <t>32931</t>
  </si>
  <si>
    <t>Reprezentacija</t>
  </si>
  <si>
    <t>32953</t>
  </si>
  <si>
    <t>Javnobilježničke pristojbe</t>
  </si>
  <si>
    <t>32999</t>
  </si>
  <si>
    <t>Ostali nespomenuti rashodi poslovanja</t>
  </si>
  <si>
    <t xml:space="preserve">Stručno osposobljavanje radnika </t>
  </si>
  <si>
    <t>34311</t>
  </si>
  <si>
    <t>Usluge banaka</t>
  </si>
  <si>
    <t>4</t>
  </si>
  <si>
    <t>Rashodi za nabavu nefinancijske imovine</t>
  </si>
  <si>
    <t>42233</t>
  </si>
  <si>
    <t>Oprema za protupožarnu zaštitu (osim vozila)</t>
  </si>
  <si>
    <t>A100003</t>
  </si>
  <si>
    <t>Radionice</t>
  </si>
  <si>
    <t>Uredski materijal</t>
  </si>
  <si>
    <t>Grafičke usluge</t>
  </si>
  <si>
    <t>grafičke usluge</t>
  </si>
  <si>
    <t>A100005</t>
  </si>
  <si>
    <t>Nakladništvo, predstavljanje knjiga</t>
  </si>
  <si>
    <t>Tekući projekt</t>
  </si>
  <si>
    <t>T100002</t>
  </si>
  <si>
    <t>NABAVA KNJIGA</t>
  </si>
  <si>
    <t>42411</t>
  </si>
  <si>
    <t>Knjige-knjižnica</t>
  </si>
  <si>
    <t>Nabava knjiga</t>
  </si>
  <si>
    <t>Bruto 7mj</t>
  </si>
  <si>
    <t>do sada isplaćeno</t>
  </si>
  <si>
    <t>Ukupno 2020.</t>
  </si>
  <si>
    <t>Prihodi za posebne nmjene</t>
  </si>
  <si>
    <t>Višak prihoda poslovanja</t>
  </si>
  <si>
    <t>9.4.</t>
  </si>
  <si>
    <t>Usluge čišćenja i pranja</t>
  </si>
  <si>
    <t>Bonus 2023</t>
  </si>
  <si>
    <t>Usluge tekućeg i investicijskog održavanja građevinskih obje</t>
  </si>
  <si>
    <t>Materijal i dijelovi za tekuće i inveticijsko održavanje građevinski obje</t>
  </si>
  <si>
    <t>Nakladništvo, predstavljanje knjiga (grafičke, tiskarske usluge i ostalo)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</si>
</sst>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FFFF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" fontId="0" fillId="0" borderId="0" xfId="0" applyNumberFormat="1"/>
    <xf numFmtId="4" fontId="3" fillId="0" borderId="0" xfId="0" applyNumberFormat="1" applyFont="1"/>
    <xf numFmtId="4" fontId="2" fillId="2" borderId="0" xfId="0" applyNumberFormat="1" applyFont="1" applyFill="1"/>
    <xf numFmtId="2" fontId="0" fillId="0" borderId="0" xfId="0" applyNumberFormat="1"/>
    <xf numFmtId="0" fontId="4" fillId="0" borderId="0" xfId="0" applyFont="1"/>
    <xf numFmtId="16" fontId="0" fillId="0" borderId="0" xfId="0" applyNumberFormat="1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4" fontId="5" fillId="0" borderId="0" xfId="0" applyNumberFormat="1" applyFont="1"/>
    <xf numFmtId="4" fontId="1" fillId="0" borderId="0" xfId="0" applyNumberFormat="1" applyFont="1"/>
    <xf numFmtId="4" fontId="6" fillId="0" borderId="0" xfId="0" applyNumberFormat="1" applyFont="1"/>
    <xf numFmtId="4" fontId="8" fillId="0" borderId="0" xfId="0" applyNumberFormat="1" applyFont="1"/>
    <xf numFmtId="2" fontId="4" fillId="0" borderId="0" xfId="0" applyNumberFormat="1" applyFont="1" applyAlignment="1">
      <alignment horizontal="center"/>
    </xf>
    <xf numFmtId="4" fontId="9" fillId="0" borderId="0" xfId="0" applyNumberFormat="1" applyFont="1"/>
    <xf numFmtId="1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0" fillId="0" borderId="0" xfId="0" applyNumberFormat="1"/>
    <xf numFmtId="0" fontId="12" fillId="0" borderId="0" xfId="0" applyFont="1"/>
    <xf numFmtId="0" fontId="13" fillId="0" borderId="0" xfId="0" applyFont="1"/>
    <xf numFmtId="4" fontId="14" fillId="0" borderId="0" xfId="0" applyNumberFormat="1" applyFont="1"/>
    <xf numFmtId="3" fontId="14" fillId="0" borderId="0" xfId="0" applyNumberFormat="1" applyFont="1"/>
    <xf numFmtId="4" fontId="14" fillId="3" borderId="0" xfId="0" applyNumberFormat="1" applyFont="1" applyFill="1"/>
    <xf numFmtId="3" fontId="14" fillId="3" borderId="0" xfId="0" applyNumberFormat="1" applyFont="1" applyFill="1"/>
    <xf numFmtId="0" fontId="0" fillId="3" borderId="0" xfId="0" applyFill="1"/>
    <xf numFmtId="4" fontId="0" fillId="3" borderId="0" xfId="0" applyNumberFormat="1" applyFill="1"/>
    <xf numFmtId="4" fontId="3" fillId="3" borderId="0" xfId="0" applyNumberFormat="1" applyFont="1" applyFill="1"/>
    <xf numFmtId="4" fontId="8" fillId="3" borderId="0" xfId="0" applyNumberFormat="1" applyFont="1" applyFill="1"/>
    <xf numFmtId="4" fontId="4" fillId="3" borderId="0" xfId="0" applyNumberFormat="1" applyFont="1" applyFill="1"/>
    <xf numFmtId="4" fontId="1" fillId="3" borderId="0" xfId="0" applyNumberFormat="1" applyFont="1" applyFill="1"/>
    <xf numFmtId="0" fontId="15" fillId="0" borderId="0" xfId="0" applyFont="1"/>
    <xf numFmtId="0" fontId="7" fillId="0" borderId="0" xfId="0" applyFont="1"/>
    <xf numFmtId="4" fontId="2" fillId="4" borderId="0" xfId="0" applyNumberFormat="1" applyFont="1" applyFill="1"/>
    <xf numFmtId="0" fontId="0" fillId="4" borderId="0" xfId="0" applyFill="1"/>
    <xf numFmtId="2" fontId="16" fillId="4" borderId="0" xfId="0" applyNumberFormat="1" applyFont="1" applyFill="1"/>
    <xf numFmtId="0" fontId="0" fillId="0" borderId="0" xfId="0" applyAlignment="1">
      <alignment horizontal="left"/>
    </xf>
    <xf numFmtId="0" fontId="4" fillId="3" borderId="0" xfId="0" applyFont="1" applyFill="1"/>
    <xf numFmtId="4" fontId="4" fillId="0" borderId="0" xfId="0" applyNumberFormat="1" applyFont="1"/>
    <xf numFmtId="0" fontId="4" fillId="0" borderId="0" xfId="0" applyFont="1" applyAlignment="1">
      <alignment horizontal="left"/>
    </xf>
    <xf numFmtId="2" fontId="4" fillId="0" borderId="0" xfId="0" applyNumberFormat="1" applyFont="1"/>
    <xf numFmtId="0" fontId="0" fillId="5" borderId="0" xfId="0" applyFill="1"/>
    <xf numFmtId="0" fontId="1" fillId="5" borderId="0" xfId="0" applyFont="1" applyFill="1"/>
    <xf numFmtId="0" fontId="14" fillId="5" borderId="0" xfId="0" applyFont="1" applyFill="1"/>
    <xf numFmtId="3" fontId="1" fillId="0" borderId="0" xfId="0" applyNumberFormat="1" applyFont="1"/>
    <xf numFmtId="0" fontId="4" fillId="6" borderId="0" xfId="0" applyFont="1" applyFill="1" applyAlignment="1">
      <alignment horizontal="left"/>
    </xf>
    <xf numFmtId="4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0" fontId="1" fillId="5" borderId="0" xfId="0" applyFont="1" applyFill="1" applyAlignment="1">
      <alignment horizontal="center"/>
    </xf>
    <xf numFmtId="4" fontId="14" fillId="3" borderId="0" xfId="0" applyNumberFormat="1" applyFont="1" applyFill="1" applyAlignment="1">
      <alignment horizontal="left"/>
    </xf>
    <xf numFmtId="3" fontId="4" fillId="0" borderId="0" xfId="0" applyNumberFormat="1" applyFont="1"/>
    <xf numFmtId="0" fontId="14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5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FF"/>
      <rgbColor rgb="00FFFFFF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opLeftCell="A2" zoomScale="90" zoomScaleNormal="90" workbookViewId="0">
      <selection activeCell="I24" sqref="I24"/>
    </sheetView>
  </sheetViews>
  <sheetFormatPr defaultRowHeight="12.75" x14ac:dyDescent="0.2"/>
  <cols>
    <col min="1" max="1" width="9.28515625" customWidth="1"/>
    <col min="2" max="2" width="9.140625" customWidth="1"/>
    <col min="3" max="3" width="68.85546875" customWidth="1"/>
    <col min="4" max="4" width="17.5703125" customWidth="1"/>
    <col min="5" max="5" width="11.5703125" customWidth="1"/>
    <col min="6" max="7" width="11" customWidth="1"/>
    <col min="8" max="8" width="9.7109375" bestFit="1" customWidth="1"/>
    <col min="9" max="9" width="10.140625" bestFit="1" customWidth="1"/>
    <col min="13" max="13" width="10.140625" bestFit="1" customWidth="1"/>
    <col min="14" max="14" width="15.28515625" customWidth="1"/>
  </cols>
  <sheetData>
    <row r="1" spans="1:14" x14ac:dyDescent="0.2">
      <c r="A1" s="55" t="s">
        <v>0</v>
      </c>
      <c r="B1" s="55"/>
      <c r="C1" s="55"/>
      <c r="E1" t="s">
        <v>1</v>
      </c>
    </row>
    <row r="2" spans="1:14" x14ac:dyDescent="0.2">
      <c r="A2" s="55" t="s">
        <v>2</v>
      </c>
      <c r="B2" s="55"/>
      <c r="C2" s="55"/>
    </row>
    <row r="3" spans="1:14" x14ac:dyDescent="0.2">
      <c r="A3" s="55" t="s">
        <v>3</v>
      </c>
      <c r="B3" s="55"/>
    </row>
    <row r="6" spans="1:14" x14ac:dyDescent="0.2">
      <c r="B6" s="54" t="s">
        <v>4</v>
      </c>
      <c r="C6" s="55"/>
    </row>
    <row r="7" spans="1:14" x14ac:dyDescent="0.2">
      <c r="B7" s="54"/>
      <c r="C7" s="55"/>
    </row>
    <row r="8" spans="1:14" x14ac:dyDescent="0.2">
      <c r="A8" s="43"/>
      <c r="B8" s="43"/>
      <c r="C8" s="43"/>
      <c r="D8" s="43"/>
      <c r="E8" s="53" t="s">
        <v>5</v>
      </c>
      <c r="F8" s="53"/>
      <c r="G8" s="8"/>
    </row>
    <row r="9" spans="1:14" x14ac:dyDescent="0.2">
      <c r="A9" s="44" t="s">
        <v>6</v>
      </c>
      <c r="B9" s="44" t="s">
        <v>7</v>
      </c>
      <c r="C9" s="44" t="s">
        <v>8</v>
      </c>
      <c r="D9" s="44" t="s">
        <v>9</v>
      </c>
      <c r="E9" s="44" t="s">
        <v>10</v>
      </c>
      <c r="F9" s="45" t="s">
        <v>11</v>
      </c>
    </row>
    <row r="10" spans="1:14" x14ac:dyDescent="0.2">
      <c r="A10" s="4" t="s">
        <v>12</v>
      </c>
      <c r="B10" s="4" t="s">
        <v>12</v>
      </c>
      <c r="C10" s="35" t="s">
        <v>13</v>
      </c>
      <c r="D10" s="35"/>
      <c r="E10" s="35"/>
      <c r="F10" s="36"/>
      <c r="H10" s="7"/>
      <c r="I10" s="8" t="s">
        <v>14</v>
      </c>
      <c r="J10" s="9" t="s">
        <v>15</v>
      </c>
      <c r="K10" s="9" t="s">
        <v>16</v>
      </c>
      <c r="L10" s="9" t="s">
        <v>17</v>
      </c>
    </row>
    <row r="11" spans="1:14" x14ac:dyDescent="0.2">
      <c r="A11" s="11" t="s">
        <v>18</v>
      </c>
      <c r="B11" s="11" t="s">
        <v>19</v>
      </c>
      <c r="C11" s="11" t="s">
        <v>20</v>
      </c>
      <c r="D11" s="11">
        <f>SUM(D12)</f>
        <v>599480</v>
      </c>
      <c r="E11" s="11"/>
      <c r="F11" s="6"/>
      <c r="H11" s="10"/>
      <c r="I11" s="2" t="e">
        <f>SUM('Realizacija - Rashodi'!#REF!)</f>
        <v>#REF!</v>
      </c>
      <c r="J11" s="14" t="e">
        <f>SUM('Realizacija - Rashodi'!#REF!)</f>
        <v>#REF!</v>
      </c>
      <c r="M11" s="15" t="e">
        <f>SUM(I11:L11)</f>
        <v>#REF!</v>
      </c>
    </row>
    <row r="12" spans="1:14" x14ac:dyDescent="0.2">
      <c r="A12" s="11" t="s">
        <v>21</v>
      </c>
      <c r="B12" s="11" t="s">
        <v>22</v>
      </c>
      <c r="C12" s="11" t="s">
        <v>23</v>
      </c>
      <c r="D12" s="11">
        <f>SUM(D13+D16+D20+D23+D26+D30)</f>
        <v>599480</v>
      </c>
      <c r="E12" s="11"/>
      <c r="F12" s="6"/>
      <c r="I12" s="2" t="e">
        <f>SUM('Realizacija - Rashodi'!#REF!)</f>
        <v>#REF!</v>
      </c>
      <c r="J12" s="2" t="e">
        <f>SUM('Realizacija - Rashodi'!#REF!)</f>
        <v>#REF!</v>
      </c>
      <c r="L12" s="2" t="e">
        <f>SUM('Realizacija - Rashodi'!#REF!)</f>
        <v>#REF!</v>
      </c>
      <c r="M12" s="15" t="e">
        <f>SUM(I12:L12)</f>
        <v>#REF!</v>
      </c>
    </row>
    <row r="13" spans="1:14" x14ac:dyDescent="0.2">
      <c r="A13" s="11" t="s">
        <v>24</v>
      </c>
      <c r="B13" s="11" t="s">
        <v>14</v>
      </c>
      <c r="C13" s="11" t="s">
        <v>25</v>
      </c>
      <c r="D13" s="11">
        <f>SUM(D14)</f>
        <v>495980</v>
      </c>
      <c r="E13" s="11"/>
      <c r="F13" s="6"/>
      <c r="I13" s="2" t="e">
        <f>SUM('Realizacija - Rashodi'!#REF!)</f>
        <v>#REF!</v>
      </c>
      <c r="J13" s="2" t="e">
        <f>SUM('Realizacija - Rashodi'!#REF!)</f>
        <v>#REF!</v>
      </c>
      <c r="K13" s="2" t="e">
        <f>SUM('Realizacija - Rashodi'!#REF!)</f>
        <v>#REF!</v>
      </c>
      <c r="L13" s="2" t="e">
        <f>SUM('Realizacija - Rashodi'!#REF!)</f>
        <v>#REF!</v>
      </c>
      <c r="M13" s="15" t="e">
        <f>SUM(I13:L13)</f>
        <v>#REF!</v>
      </c>
    </row>
    <row r="14" spans="1:14" x14ac:dyDescent="0.2">
      <c r="A14" s="40" t="s">
        <v>12</v>
      </c>
      <c r="B14" s="40" t="s">
        <v>26</v>
      </c>
      <c r="C14" s="40" t="s">
        <v>27</v>
      </c>
      <c r="D14" s="40">
        <f>SUM(D15)</f>
        <v>495980</v>
      </c>
      <c r="E14" s="40"/>
      <c r="F14" s="6"/>
      <c r="I14" s="2" t="e">
        <f>SUM('Realizacija - Rashodi'!#REF!)</f>
        <v>#REF!</v>
      </c>
      <c r="J14" s="2" t="e">
        <f>SUM('Realizacija - Rashodi'!#REF!)</f>
        <v>#REF!</v>
      </c>
      <c r="K14" s="2" t="e">
        <f>SUM('Realizacija - Rashodi'!#REF!)</f>
        <v>#REF!</v>
      </c>
      <c r="L14" s="2" t="e">
        <f>SUM('Realizacija - Rashodi'!#REF!)</f>
        <v>#REF!</v>
      </c>
      <c r="M14" s="15" t="e">
        <f>SUM(I14:L14)</f>
        <v>#REF!</v>
      </c>
      <c r="N14" s="2" t="e">
        <f>SUM(M11:M14)</f>
        <v>#REF!</v>
      </c>
    </row>
    <row r="15" spans="1:14" x14ac:dyDescent="0.2">
      <c r="A15" s="6" t="s">
        <v>28</v>
      </c>
      <c r="B15" s="6" t="s">
        <v>29</v>
      </c>
      <c r="C15" s="6" t="s">
        <v>30</v>
      </c>
      <c r="D15" s="40">
        <f>SUM('Realizacija - Rashodi'!D18+'Realizacija - Rashodi'!D63+'Realizacija - Rashodi'!D75+'Realizacija - Rashodi'!D88)</f>
        <v>495980</v>
      </c>
      <c r="E15" s="40"/>
      <c r="F15" s="6"/>
    </row>
    <row r="16" spans="1:14" x14ac:dyDescent="0.2">
      <c r="A16" s="11" t="s">
        <v>24</v>
      </c>
      <c r="B16" s="11" t="s">
        <v>15</v>
      </c>
      <c r="C16" s="11" t="s">
        <v>31</v>
      </c>
      <c r="D16" s="11">
        <f>SUM(D17)</f>
        <v>26050</v>
      </c>
      <c r="E16" s="11">
        <v>26050</v>
      </c>
      <c r="F16" s="11">
        <v>26050</v>
      </c>
      <c r="G16" s="2"/>
      <c r="H16" s="11"/>
      <c r="I16" s="11" t="e">
        <f>SUM(I11:I15)</f>
        <v>#REF!</v>
      </c>
      <c r="J16" s="11" t="e">
        <f>SUM(J11:J15)</f>
        <v>#REF!</v>
      </c>
      <c r="K16" s="1" t="e">
        <f>SUM(K11:K14)</f>
        <v>#REF!</v>
      </c>
      <c r="L16" s="1" t="e">
        <f>SUM(L11:L14)</f>
        <v>#REF!</v>
      </c>
      <c r="M16" s="2" t="e">
        <f>SUM(H16:L16)</f>
        <v>#REF!</v>
      </c>
      <c r="N16" s="12" t="e">
        <f>SUM(H16:M16)</f>
        <v>#REF!</v>
      </c>
    </row>
    <row r="17" spans="1:13" x14ac:dyDescent="0.2">
      <c r="A17" s="40" t="s">
        <v>12</v>
      </c>
      <c r="B17" s="40" t="s">
        <v>26</v>
      </c>
      <c r="C17" s="40" t="s">
        <v>27</v>
      </c>
      <c r="D17" s="40">
        <f>SUM(D18:D19)</f>
        <v>26050</v>
      </c>
      <c r="E17" s="40"/>
      <c r="F17" s="6"/>
      <c r="M17" s="2" t="e">
        <f>SUM(I16:L16)</f>
        <v>#REF!</v>
      </c>
    </row>
    <row r="18" spans="1:13" x14ac:dyDescent="0.2">
      <c r="A18" s="6" t="s">
        <v>32</v>
      </c>
      <c r="B18" s="6" t="s">
        <v>33</v>
      </c>
      <c r="C18" s="6" t="s">
        <v>34</v>
      </c>
      <c r="D18" s="40">
        <v>0</v>
      </c>
      <c r="E18" s="40"/>
      <c r="F18" s="6"/>
    </row>
    <row r="19" spans="1:13" x14ac:dyDescent="0.2">
      <c r="A19" s="6" t="s">
        <v>35</v>
      </c>
      <c r="B19" s="6" t="s">
        <v>36</v>
      </c>
      <c r="C19" s="6" t="s">
        <v>37</v>
      </c>
      <c r="D19" s="40">
        <f>SUM('Realizacija - Rashodi'!D49+'Realizacija - Rashodi'!D66+'Realizacija - Rashodi'!D78+'Realizacija - Rashodi'!D91)</f>
        <v>26050</v>
      </c>
      <c r="E19" s="40"/>
      <c r="F19" s="6"/>
    </row>
    <row r="20" spans="1:13" x14ac:dyDescent="0.2">
      <c r="A20" s="11" t="s">
        <v>24</v>
      </c>
      <c r="B20" s="11" t="s">
        <v>38</v>
      </c>
      <c r="C20" s="11" t="s">
        <v>39</v>
      </c>
      <c r="D20" s="11">
        <f>SUM(D21)</f>
        <v>9250</v>
      </c>
      <c r="E20" s="11"/>
      <c r="F20" s="6"/>
    </row>
    <row r="21" spans="1:13" x14ac:dyDescent="0.2">
      <c r="A21" s="40" t="s">
        <v>12</v>
      </c>
      <c r="B21" s="40" t="s">
        <v>26</v>
      </c>
      <c r="C21" s="40" t="s">
        <v>27</v>
      </c>
      <c r="D21" s="40">
        <f>SUM(D22)</f>
        <v>9250</v>
      </c>
      <c r="E21" s="40"/>
      <c r="F21" s="6"/>
    </row>
    <row r="22" spans="1:13" x14ac:dyDescent="0.2">
      <c r="A22" s="6" t="s">
        <v>40</v>
      </c>
      <c r="B22" s="6" t="s">
        <v>41</v>
      </c>
      <c r="C22" s="6" t="s">
        <v>42</v>
      </c>
      <c r="D22" s="40">
        <f>SUM('Realizacija - Rashodi'!D57)</f>
        <v>9250</v>
      </c>
      <c r="E22" s="40"/>
      <c r="F22" s="6"/>
    </row>
    <row r="23" spans="1:13" x14ac:dyDescent="0.2">
      <c r="A23" s="11" t="s">
        <v>24</v>
      </c>
      <c r="B23" s="11" t="s">
        <v>16</v>
      </c>
      <c r="C23" s="11" t="s">
        <v>43</v>
      </c>
      <c r="D23" s="11">
        <v>60000</v>
      </c>
      <c r="E23" s="11">
        <v>70000</v>
      </c>
      <c r="F23" s="11">
        <v>70000</v>
      </c>
      <c r="G23" s="2"/>
    </row>
    <row r="24" spans="1:13" x14ac:dyDescent="0.2">
      <c r="A24" s="40" t="s">
        <v>12</v>
      </c>
      <c r="B24" s="40" t="s">
        <v>26</v>
      </c>
      <c r="C24" s="40" t="s">
        <v>27</v>
      </c>
      <c r="D24" s="40">
        <v>60000</v>
      </c>
      <c r="E24" s="40"/>
      <c r="F24" s="6"/>
    </row>
    <row r="25" spans="1:13" x14ac:dyDescent="0.2">
      <c r="A25" s="6" t="s">
        <v>44</v>
      </c>
      <c r="B25" s="6" t="s">
        <v>45</v>
      </c>
      <c r="C25" s="6" t="s">
        <v>46</v>
      </c>
      <c r="D25" s="40">
        <f>SUM('Realizacija - Rashodi'!D94)</f>
        <v>60000</v>
      </c>
      <c r="E25" s="40"/>
      <c r="F25" s="6"/>
    </row>
    <row r="26" spans="1:13" x14ac:dyDescent="0.2">
      <c r="A26" s="11" t="s">
        <v>24</v>
      </c>
      <c r="B26" s="11" t="s">
        <v>17</v>
      </c>
      <c r="C26" s="11" t="s">
        <v>47</v>
      </c>
      <c r="D26" s="11">
        <f>SUM(D27)</f>
        <v>8000</v>
      </c>
      <c r="E26" s="11">
        <v>8000</v>
      </c>
      <c r="F26" s="11">
        <v>8000</v>
      </c>
      <c r="G26" s="2"/>
    </row>
    <row r="27" spans="1:13" x14ac:dyDescent="0.2">
      <c r="A27" s="40" t="s">
        <v>12</v>
      </c>
      <c r="B27" s="40" t="s">
        <v>26</v>
      </c>
      <c r="C27" s="40" t="s">
        <v>27</v>
      </c>
      <c r="D27" s="40">
        <f>SUM(D28)</f>
        <v>8000</v>
      </c>
      <c r="E27" s="40"/>
      <c r="F27" s="6"/>
    </row>
    <row r="28" spans="1:13" x14ac:dyDescent="0.2">
      <c r="A28" s="6" t="s">
        <v>48</v>
      </c>
      <c r="B28" s="6" t="s">
        <v>45</v>
      </c>
      <c r="C28" s="6" t="s">
        <v>49</v>
      </c>
      <c r="D28" s="40">
        <f>SUM('Realizacija - Rashodi'!D69+'Realizacija - Rashodi'!D84+'Realizacija - Rashodi'!D97)</f>
        <v>8000</v>
      </c>
      <c r="E28" s="40"/>
      <c r="F28" s="6"/>
    </row>
    <row r="29" spans="1:13" x14ac:dyDescent="0.2">
      <c r="A29" s="6"/>
      <c r="B29" s="41">
        <v>9</v>
      </c>
      <c r="C29" s="6"/>
      <c r="D29" s="6"/>
      <c r="E29" s="6"/>
      <c r="F29" s="6"/>
    </row>
    <row r="30" spans="1:13" x14ac:dyDescent="0.2">
      <c r="A30" s="6"/>
      <c r="B30" s="41">
        <v>9222</v>
      </c>
      <c r="C30" s="6" t="s">
        <v>156</v>
      </c>
      <c r="D30" s="42">
        <v>200</v>
      </c>
      <c r="E30" s="6"/>
      <c r="F30" s="6"/>
    </row>
    <row r="31" spans="1:13" x14ac:dyDescent="0.2">
      <c r="A31" s="6"/>
      <c r="B31" s="6"/>
      <c r="C31" s="6"/>
      <c r="D31" s="6"/>
      <c r="E31" s="6"/>
      <c r="F31" s="6"/>
    </row>
    <row r="32" spans="1:13" x14ac:dyDescent="0.2">
      <c r="C32" s="6"/>
    </row>
    <row r="33" spans="3:3" x14ac:dyDescent="0.2">
      <c r="C33" s="6"/>
    </row>
    <row r="34" spans="3:3" x14ac:dyDescent="0.2">
      <c r="C34" s="6"/>
    </row>
    <row r="35" spans="3:3" x14ac:dyDescent="0.2">
      <c r="C35" s="6"/>
    </row>
  </sheetData>
  <mergeCells count="6">
    <mergeCell ref="E8:F8"/>
    <mergeCell ref="B7:C7"/>
    <mergeCell ref="A1:C1"/>
    <mergeCell ref="A2:C2"/>
    <mergeCell ref="A3:B3"/>
    <mergeCell ref="B6:C6"/>
  </mergeCells>
  <pageMargins left="0.75" right="0.75" top="1" bottom="1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7"/>
  <sheetViews>
    <sheetView tabSelected="1" topLeftCell="A19" zoomScale="90" zoomScaleNormal="90" workbookViewId="0">
      <selection activeCell="G15" sqref="G15"/>
    </sheetView>
  </sheetViews>
  <sheetFormatPr defaultRowHeight="12.75" x14ac:dyDescent="0.2"/>
  <cols>
    <col min="1" max="1" width="19.85546875" customWidth="1"/>
    <col min="2" max="2" width="9.28515625" customWidth="1"/>
    <col min="3" max="3" width="56.7109375" customWidth="1"/>
    <col min="4" max="4" width="15.7109375" customWidth="1"/>
    <col min="5" max="6" width="10.5703125" customWidth="1"/>
    <col min="7" max="9" width="8.42578125" customWidth="1"/>
    <col min="10" max="10" width="6" customWidth="1"/>
    <col min="12" max="12" width="9.5703125" bestFit="1" customWidth="1"/>
    <col min="13" max="13" width="3.5703125" customWidth="1"/>
  </cols>
  <sheetData>
    <row r="1" spans="1:12" x14ac:dyDescent="0.2">
      <c r="A1" s="55" t="s">
        <v>0</v>
      </c>
      <c r="B1" s="55"/>
      <c r="C1" s="55"/>
      <c r="D1" s="19" t="s">
        <v>50</v>
      </c>
      <c r="E1" s="6" t="s">
        <v>51</v>
      </c>
    </row>
    <row r="2" spans="1:12" x14ac:dyDescent="0.2">
      <c r="A2" s="55" t="s">
        <v>2</v>
      </c>
      <c r="B2" s="55"/>
      <c r="C2" s="55"/>
    </row>
    <row r="3" spans="1:12" x14ac:dyDescent="0.2">
      <c r="A3" s="55" t="s">
        <v>3</v>
      </c>
      <c r="B3" s="55"/>
    </row>
    <row r="4" spans="1:12" ht="15" x14ac:dyDescent="0.25">
      <c r="B4" s="57" t="s">
        <v>52</v>
      </c>
      <c r="C4" s="58"/>
    </row>
    <row r="5" spans="1:12" ht="15" x14ac:dyDescent="0.25">
      <c r="B5" s="57" t="s">
        <v>53</v>
      </c>
      <c r="C5" s="58"/>
    </row>
    <row r="6" spans="1:12" x14ac:dyDescent="0.2">
      <c r="A6" s="43"/>
      <c r="B6" s="43"/>
      <c r="C6" s="43"/>
      <c r="D6" s="43"/>
      <c r="E6" s="56" t="s">
        <v>5</v>
      </c>
      <c r="F6" s="56"/>
      <c r="G6" s="17"/>
      <c r="H6" s="17"/>
      <c r="I6" s="17"/>
    </row>
    <row r="7" spans="1:12" x14ac:dyDescent="0.2">
      <c r="A7" s="44" t="s">
        <v>6</v>
      </c>
      <c r="B7" s="44" t="s">
        <v>7</v>
      </c>
      <c r="C7" s="44" t="s">
        <v>54</v>
      </c>
      <c r="D7" s="50" t="s">
        <v>55</v>
      </c>
      <c r="E7" s="50" t="s">
        <v>56</v>
      </c>
      <c r="F7" s="50" t="s">
        <v>57</v>
      </c>
      <c r="G7" s="18"/>
      <c r="H7" s="18"/>
      <c r="I7" s="18"/>
      <c r="J7" s="1"/>
    </row>
    <row r="8" spans="1:12" x14ac:dyDescent="0.2">
      <c r="A8" s="35" t="s">
        <v>12</v>
      </c>
      <c r="B8" s="35" t="s">
        <v>12</v>
      </c>
      <c r="C8" s="35" t="s">
        <v>58</v>
      </c>
      <c r="D8" s="35">
        <f>SUM(D9+D17+D62+D74+D87+D100)</f>
        <v>599480</v>
      </c>
      <c r="E8" s="37">
        <v>609480</v>
      </c>
      <c r="F8" s="37">
        <v>609480</v>
      </c>
      <c r="G8" s="5"/>
      <c r="H8" s="5"/>
      <c r="I8" s="5"/>
      <c r="J8" s="6"/>
      <c r="K8" s="2"/>
    </row>
    <row r="9" spans="1:12" x14ac:dyDescent="0.2">
      <c r="A9" s="3" t="s">
        <v>24</v>
      </c>
      <c r="B9" s="3" t="s">
        <v>59</v>
      </c>
      <c r="C9" s="3" t="s">
        <v>60</v>
      </c>
      <c r="D9" s="3">
        <f>SUM(D10)</f>
        <v>0</v>
      </c>
    </row>
    <row r="10" spans="1:12" x14ac:dyDescent="0.2">
      <c r="A10" s="2" t="s">
        <v>12</v>
      </c>
      <c r="B10" s="2" t="s">
        <v>61</v>
      </c>
      <c r="C10" s="2" t="s">
        <v>62</v>
      </c>
      <c r="D10" s="2">
        <f>SUM(D11)</f>
        <v>0</v>
      </c>
      <c r="K10" s="2"/>
    </row>
    <row r="11" spans="1:12" x14ac:dyDescent="0.2">
      <c r="D11" s="2">
        <v>0</v>
      </c>
    </row>
    <row r="12" spans="1:12" x14ac:dyDescent="0.2">
      <c r="A12" s="3" t="s">
        <v>18</v>
      </c>
      <c r="B12" s="3" t="s">
        <v>63</v>
      </c>
      <c r="C12" s="3" t="s">
        <v>64</v>
      </c>
      <c r="D12" s="3">
        <f>SUM(D13)</f>
        <v>599280</v>
      </c>
      <c r="E12" s="20">
        <v>609480</v>
      </c>
      <c r="F12" s="20">
        <v>609480</v>
      </c>
      <c r="K12" s="2">
        <f>SUM(D8-E12)</f>
        <v>-10000</v>
      </c>
      <c r="L12" s="16"/>
    </row>
    <row r="13" spans="1:12" x14ac:dyDescent="0.2">
      <c r="A13" s="3" t="s">
        <v>21</v>
      </c>
      <c r="B13" s="3" t="s">
        <v>65</v>
      </c>
      <c r="C13" s="3" t="s">
        <v>66</v>
      </c>
      <c r="D13" s="3">
        <f>SUM(D14)</f>
        <v>599280</v>
      </c>
    </row>
    <row r="14" spans="1:12" x14ac:dyDescent="0.2">
      <c r="A14" s="3" t="s">
        <v>67</v>
      </c>
      <c r="B14" s="3" t="s">
        <v>68</v>
      </c>
      <c r="C14" s="3" t="s">
        <v>69</v>
      </c>
      <c r="D14" s="3">
        <f>SUM(D15)</f>
        <v>599280</v>
      </c>
    </row>
    <row r="15" spans="1:12" x14ac:dyDescent="0.2">
      <c r="A15" s="3" t="s">
        <v>70</v>
      </c>
      <c r="B15" s="3" t="s">
        <v>71</v>
      </c>
      <c r="C15" s="3" t="s">
        <v>72</v>
      </c>
      <c r="D15" s="3">
        <f>SUM(D16)</f>
        <v>599280</v>
      </c>
    </row>
    <row r="16" spans="1:12" x14ac:dyDescent="0.2">
      <c r="A16" s="3" t="s">
        <v>73</v>
      </c>
      <c r="B16" s="3" t="s">
        <v>74</v>
      </c>
      <c r="C16" s="3" t="s">
        <v>75</v>
      </c>
      <c r="D16" s="3">
        <f>SUM(D17+D62+D74+D87)</f>
        <v>599280</v>
      </c>
      <c r="E16" s="20">
        <v>609280</v>
      </c>
      <c r="F16" s="20">
        <v>609280</v>
      </c>
    </row>
    <row r="17" spans="1:12" x14ac:dyDescent="0.2">
      <c r="A17" s="3" t="s">
        <v>76</v>
      </c>
      <c r="B17" s="3" t="s">
        <v>77</v>
      </c>
      <c r="C17" s="13" t="s">
        <v>78</v>
      </c>
      <c r="D17" s="3">
        <f>SUM(D18+D49+D57)</f>
        <v>483280</v>
      </c>
      <c r="E17" s="20">
        <v>483280</v>
      </c>
      <c r="F17" s="20">
        <v>483280</v>
      </c>
    </row>
    <row r="18" spans="1:12" x14ac:dyDescent="0.2">
      <c r="A18" s="3" t="s">
        <v>24</v>
      </c>
      <c r="B18" s="3" t="s">
        <v>14</v>
      </c>
      <c r="C18" s="3" t="s">
        <v>25</v>
      </c>
      <c r="D18" s="3">
        <f>SUM(D19+D47)</f>
        <v>469980</v>
      </c>
      <c r="E18" s="24">
        <v>469980</v>
      </c>
      <c r="F18" s="24">
        <v>469980</v>
      </c>
    </row>
    <row r="19" spans="1:12" x14ac:dyDescent="0.2">
      <c r="A19" s="23" t="s">
        <v>12</v>
      </c>
      <c r="B19" s="23" t="s">
        <v>79</v>
      </c>
      <c r="C19" s="23" t="s">
        <v>80</v>
      </c>
      <c r="D19" s="23">
        <f>SUM(D20:D46)</f>
        <v>467980</v>
      </c>
      <c r="E19" s="24">
        <v>467980</v>
      </c>
      <c r="F19" s="24">
        <v>467980</v>
      </c>
    </row>
    <row r="20" spans="1:12" x14ac:dyDescent="0.2">
      <c r="A20" s="41">
        <v>228</v>
      </c>
      <c r="B20" s="6" t="s">
        <v>81</v>
      </c>
      <c r="C20" s="39" t="s">
        <v>82</v>
      </c>
      <c r="D20" s="31">
        <v>316000</v>
      </c>
    </row>
    <row r="21" spans="1:12" x14ac:dyDescent="0.2">
      <c r="A21" s="41">
        <v>229</v>
      </c>
      <c r="B21" s="6" t="s">
        <v>83</v>
      </c>
      <c r="C21" s="39" t="s">
        <v>84</v>
      </c>
      <c r="D21" s="31">
        <v>7200</v>
      </c>
      <c r="E21" s="22"/>
      <c r="F21" s="22"/>
    </row>
    <row r="22" spans="1:12" x14ac:dyDescent="0.2">
      <c r="A22" s="41">
        <v>230</v>
      </c>
      <c r="B22" s="6" t="s">
        <v>85</v>
      </c>
      <c r="C22" s="39" t="s">
        <v>86</v>
      </c>
      <c r="D22" s="31">
        <v>52140</v>
      </c>
    </row>
    <row r="23" spans="1:12" x14ac:dyDescent="0.2">
      <c r="A23" s="41">
        <v>231</v>
      </c>
      <c r="B23" s="6" t="s">
        <v>87</v>
      </c>
      <c r="C23" s="39" t="s">
        <v>88</v>
      </c>
      <c r="D23" s="31">
        <v>1200</v>
      </c>
    </row>
    <row r="24" spans="1:12" x14ac:dyDescent="0.2">
      <c r="A24" s="41"/>
      <c r="B24" s="47">
        <v>32132</v>
      </c>
      <c r="C24" s="39" t="s">
        <v>132</v>
      </c>
      <c r="D24" s="31">
        <v>2500</v>
      </c>
    </row>
    <row r="25" spans="1:12" x14ac:dyDescent="0.2">
      <c r="A25" s="38">
        <v>232</v>
      </c>
      <c r="B25" t="s">
        <v>89</v>
      </c>
      <c r="C25" s="27" t="s">
        <v>90</v>
      </c>
      <c r="D25" s="28">
        <v>1500</v>
      </c>
      <c r="K25" s="1" t="s">
        <v>159</v>
      </c>
    </row>
    <row r="26" spans="1:12" x14ac:dyDescent="0.2">
      <c r="A26" s="38">
        <v>233</v>
      </c>
      <c r="B26" t="s">
        <v>91</v>
      </c>
      <c r="C26" s="27" t="s">
        <v>92</v>
      </c>
      <c r="D26" s="28">
        <v>5900</v>
      </c>
      <c r="K26">
        <v>3000</v>
      </c>
      <c r="L26" s="6" t="s">
        <v>93</v>
      </c>
    </row>
    <row r="27" spans="1:12" x14ac:dyDescent="0.2">
      <c r="A27" s="38">
        <v>234</v>
      </c>
      <c r="B27" t="s">
        <v>94</v>
      </c>
      <c r="C27" s="27" t="s">
        <v>95</v>
      </c>
      <c r="D27" s="28">
        <v>2500</v>
      </c>
      <c r="K27">
        <v>3000</v>
      </c>
      <c r="L27" s="6" t="s">
        <v>96</v>
      </c>
    </row>
    <row r="28" spans="1:12" x14ac:dyDescent="0.2">
      <c r="A28" s="38">
        <v>235</v>
      </c>
      <c r="B28" t="s">
        <v>97</v>
      </c>
      <c r="C28" s="27" t="s">
        <v>98</v>
      </c>
      <c r="D28" s="28">
        <v>8500</v>
      </c>
      <c r="K28">
        <v>1200</v>
      </c>
      <c r="L28" s="6" t="s">
        <v>99</v>
      </c>
    </row>
    <row r="29" spans="1:12" x14ac:dyDescent="0.2">
      <c r="A29" s="38">
        <v>236</v>
      </c>
      <c r="B29" t="s">
        <v>100</v>
      </c>
      <c r="C29" s="27" t="s">
        <v>101</v>
      </c>
      <c r="D29" s="28">
        <v>20940</v>
      </c>
      <c r="L29" s="6"/>
    </row>
    <row r="30" spans="1:12" x14ac:dyDescent="0.2">
      <c r="A30" s="38">
        <v>237</v>
      </c>
      <c r="B30" t="s">
        <v>102</v>
      </c>
      <c r="C30" s="39" t="s">
        <v>161</v>
      </c>
      <c r="D30" s="28">
        <v>1500</v>
      </c>
      <c r="K30" s="1">
        <f>SUM(K26:K29)</f>
        <v>7200</v>
      </c>
    </row>
    <row r="31" spans="1:12" x14ac:dyDescent="0.2">
      <c r="A31" s="38">
        <v>238</v>
      </c>
      <c r="B31" t="s">
        <v>103</v>
      </c>
      <c r="C31" s="27" t="s">
        <v>104</v>
      </c>
      <c r="D31" s="28">
        <v>3000</v>
      </c>
    </row>
    <row r="32" spans="1:12" x14ac:dyDescent="0.2">
      <c r="A32" s="38">
        <v>239</v>
      </c>
      <c r="B32" t="s">
        <v>105</v>
      </c>
      <c r="C32" s="27" t="s">
        <v>106</v>
      </c>
      <c r="D32" s="28">
        <v>7000</v>
      </c>
    </row>
    <row r="33" spans="1:16" x14ac:dyDescent="0.2">
      <c r="A33" s="38">
        <v>240</v>
      </c>
      <c r="B33" t="s">
        <v>107</v>
      </c>
      <c r="C33" s="27" t="s">
        <v>108</v>
      </c>
      <c r="D33" s="28">
        <v>800</v>
      </c>
      <c r="K33" s="33"/>
      <c r="L33" s="21"/>
      <c r="M33" s="21"/>
      <c r="N33" s="21"/>
      <c r="O33" s="21"/>
      <c r="P33" s="21"/>
    </row>
    <row r="34" spans="1:16" x14ac:dyDescent="0.2">
      <c r="A34" s="38">
        <v>241</v>
      </c>
      <c r="B34" t="s">
        <v>109</v>
      </c>
      <c r="C34" s="39" t="s">
        <v>160</v>
      </c>
      <c r="D34" s="28">
        <v>9000</v>
      </c>
      <c r="K34" s="33"/>
      <c r="L34" s="21"/>
      <c r="M34" s="21"/>
      <c r="N34" s="21"/>
      <c r="O34" s="21"/>
      <c r="P34" s="21"/>
    </row>
    <row r="35" spans="1:16" x14ac:dyDescent="0.2">
      <c r="A35" s="38">
        <v>242</v>
      </c>
      <c r="B35" t="s">
        <v>111</v>
      </c>
      <c r="C35" s="27" t="s">
        <v>112</v>
      </c>
      <c r="D35" s="28">
        <v>1400</v>
      </c>
      <c r="K35" s="21"/>
      <c r="L35" s="21"/>
      <c r="M35" s="21"/>
      <c r="N35" s="21"/>
      <c r="O35" s="21"/>
      <c r="P35" s="21"/>
    </row>
    <row r="36" spans="1:16" x14ac:dyDescent="0.2">
      <c r="A36" s="38">
        <v>243</v>
      </c>
      <c r="B36" t="s">
        <v>113</v>
      </c>
      <c r="C36" s="27" t="s">
        <v>114</v>
      </c>
      <c r="D36" s="28">
        <v>800</v>
      </c>
      <c r="K36" s="21"/>
      <c r="L36" s="21"/>
      <c r="M36" s="21"/>
      <c r="N36" s="21"/>
      <c r="O36" s="21"/>
      <c r="P36" s="21"/>
    </row>
    <row r="37" spans="1:16" x14ac:dyDescent="0.2">
      <c r="A37" s="38">
        <v>244</v>
      </c>
      <c r="B37" t="s">
        <v>116</v>
      </c>
      <c r="C37" s="27" t="s">
        <v>117</v>
      </c>
      <c r="D37" s="28">
        <v>7000</v>
      </c>
      <c r="K37" s="34"/>
      <c r="L37" s="21"/>
      <c r="M37" s="21"/>
      <c r="N37" s="21"/>
      <c r="O37" s="21"/>
      <c r="P37" s="21"/>
    </row>
    <row r="38" spans="1:16" x14ac:dyDescent="0.2">
      <c r="A38" s="38"/>
      <c r="B38" s="47">
        <v>32395</v>
      </c>
      <c r="C38" s="39" t="s">
        <v>158</v>
      </c>
      <c r="D38" s="28">
        <v>500</v>
      </c>
      <c r="K38" s="34"/>
      <c r="L38" s="21"/>
      <c r="M38" s="21"/>
      <c r="N38" s="21"/>
      <c r="O38" s="21"/>
      <c r="P38" s="21"/>
    </row>
    <row r="39" spans="1:16" x14ac:dyDescent="0.2">
      <c r="A39" s="38"/>
      <c r="B39" s="47">
        <v>32399</v>
      </c>
      <c r="C39" s="39" t="s">
        <v>115</v>
      </c>
      <c r="D39" s="28">
        <v>7500</v>
      </c>
      <c r="K39" s="34"/>
      <c r="L39" s="21"/>
      <c r="M39" s="21"/>
      <c r="N39" s="21"/>
      <c r="O39" s="21"/>
      <c r="P39" s="21"/>
    </row>
    <row r="40" spans="1:16" x14ac:dyDescent="0.2">
      <c r="A40" s="38">
        <v>245</v>
      </c>
      <c r="B40" t="s">
        <v>118</v>
      </c>
      <c r="C40" s="27" t="s">
        <v>119</v>
      </c>
      <c r="D40" s="28">
        <v>500</v>
      </c>
      <c r="K40" s="21"/>
      <c r="L40" s="21"/>
      <c r="M40" s="21"/>
      <c r="N40" s="21"/>
      <c r="O40" s="21"/>
      <c r="P40" s="21"/>
    </row>
    <row r="41" spans="1:16" x14ac:dyDescent="0.2">
      <c r="A41" s="38"/>
      <c r="B41" t="s">
        <v>120</v>
      </c>
      <c r="C41" s="27" t="s">
        <v>121</v>
      </c>
      <c r="D41" s="28">
        <v>0</v>
      </c>
      <c r="K41" s="21"/>
      <c r="L41" s="33"/>
      <c r="M41" s="21"/>
      <c r="N41" s="21"/>
      <c r="O41" s="33"/>
      <c r="P41" s="21"/>
    </row>
    <row r="42" spans="1:16" x14ac:dyDescent="0.2">
      <c r="A42" s="38">
        <v>246</v>
      </c>
      <c r="B42" t="s">
        <v>124</v>
      </c>
      <c r="C42" s="27" t="s">
        <v>125</v>
      </c>
      <c r="D42" s="28">
        <v>5000</v>
      </c>
      <c r="K42" s="21"/>
      <c r="L42" s="21"/>
      <c r="M42" s="21"/>
      <c r="N42" s="21"/>
      <c r="O42" s="21"/>
      <c r="P42" s="21"/>
    </row>
    <row r="43" spans="1:16" x14ac:dyDescent="0.2">
      <c r="A43" s="38">
        <v>247</v>
      </c>
      <c r="B43" t="s">
        <v>126</v>
      </c>
      <c r="C43" s="27" t="s">
        <v>127</v>
      </c>
      <c r="D43" s="28">
        <v>1600</v>
      </c>
      <c r="K43" s="21"/>
      <c r="L43" s="21"/>
      <c r="M43" s="21"/>
      <c r="N43" s="21"/>
      <c r="O43" s="33"/>
      <c r="P43" s="21"/>
    </row>
    <row r="44" spans="1:16" x14ac:dyDescent="0.2">
      <c r="A44" s="38">
        <v>248</v>
      </c>
      <c r="B44" t="s">
        <v>128</v>
      </c>
      <c r="C44" s="27" t="s">
        <v>129</v>
      </c>
      <c r="D44" s="28">
        <v>1000</v>
      </c>
      <c r="K44" s="21"/>
      <c r="L44" s="21"/>
      <c r="M44" s="21"/>
      <c r="N44" s="34"/>
      <c r="O44" s="33"/>
      <c r="P44" s="21"/>
    </row>
    <row r="45" spans="1:16" x14ac:dyDescent="0.2">
      <c r="A45" s="38">
        <v>249</v>
      </c>
      <c r="B45" t="s">
        <v>130</v>
      </c>
      <c r="C45" s="27" t="s">
        <v>131</v>
      </c>
      <c r="D45" s="28">
        <v>1500</v>
      </c>
    </row>
    <row r="46" spans="1:16" x14ac:dyDescent="0.2">
      <c r="A46" s="38">
        <v>250</v>
      </c>
      <c r="B46" t="s">
        <v>133</v>
      </c>
      <c r="C46" s="27" t="s">
        <v>134</v>
      </c>
      <c r="D46" s="28">
        <v>1500</v>
      </c>
    </row>
    <row r="47" spans="1:16" x14ac:dyDescent="0.2">
      <c r="A47" s="51" t="s">
        <v>12</v>
      </c>
      <c r="B47" s="25" t="s">
        <v>135</v>
      </c>
      <c r="C47" s="25" t="s">
        <v>136</v>
      </c>
      <c r="D47" s="25">
        <f>SUM(D48)</f>
        <v>2000</v>
      </c>
      <c r="E47" s="26">
        <v>2000</v>
      </c>
      <c r="F47" s="26">
        <v>2000</v>
      </c>
      <c r="G47" s="27"/>
      <c r="H47" s="27"/>
    </row>
    <row r="48" spans="1:16" x14ac:dyDescent="0.2">
      <c r="A48" s="38">
        <v>251</v>
      </c>
      <c r="B48" t="s">
        <v>137</v>
      </c>
      <c r="C48" s="27" t="s">
        <v>138</v>
      </c>
      <c r="D48" s="28">
        <v>2000</v>
      </c>
    </row>
    <row r="49" spans="1:6" x14ac:dyDescent="0.2">
      <c r="A49" s="3" t="s">
        <v>24</v>
      </c>
      <c r="B49" s="3" t="s">
        <v>15</v>
      </c>
      <c r="C49" s="29" t="s">
        <v>31</v>
      </c>
      <c r="D49" s="29">
        <f>SUM(D50)</f>
        <v>4050</v>
      </c>
      <c r="E49" s="24">
        <v>4050</v>
      </c>
      <c r="F49" s="24">
        <v>4050</v>
      </c>
    </row>
    <row r="50" spans="1:6" x14ac:dyDescent="0.2">
      <c r="A50" s="2" t="s">
        <v>12</v>
      </c>
      <c r="B50" s="23" t="s">
        <v>79</v>
      </c>
      <c r="C50" s="25" t="s">
        <v>80</v>
      </c>
      <c r="D50" s="25">
        <f>SUM(D51:D56)</f>
        <v>4050</v>
      </c>
      <c r="E50" s="24">
        <v>4050</v>
      </c>
      <c r="F50" s="24">
        <v>4050</v>
      </c>
    </row>
    <row r="51" spans="1:6" x14ac:dyDescent="0.2">
      <c r="A51" s="38">
        <v>228</v>
      </c>
      <c r="B51" t="s">
        <v>87</v>
      </c>
      <c r="C51" s="27" t="s">
        <v>88</v>
      </c>
      <c r="D51" s="28">
        <v>500</v>
      </c>
    </row>
    <row r="52" spans="1:6" x14ac:dyDescent="0.2">
      <c r="A52" s="38">
        <v>253</v>
      </c>
      <c r="B52" t="s">
        <v>89</v>
      </c>
      <c r="C52" s="27" t="s">
        <v>90</v>
      </c>
      <c r="D52" s="28">
        <v>1500</v>
      </c>
    </row>
    <row r="53" spans="1:6" x14ac:dyDescent="0.2">
      <c r="A53" s="38">
        <v>254</v>
      </c>
      <c r="B53" t="s">
        <v>109</v>
      </c>
      <c r="C53" s="27" t="s">
        <v>110</v>
      </c>
      <c r="D53" s="28">
        <v>350</v>
      </c>
    </row>
    <row r="54" spans="1:6" x14ac:dyDescent="0.2">
      <c r="A54" s="38">
        <v>255</v>
      </c>
      <c r="B54" t="s">
        <v>118</v>
      </c>
      <c r="C54" s="27" t="s">
        <v>119</v>
      </c>
      <c r="D54" s="28">
        <v>500</v>
      </c>
    </row>
    <row r="55" spans="1:6" x14ac:dyDescent="0.2">
      <c r="A55" s="38"/>
      <c r="B55" t="s">
        <v>120</v>
      </c>
      <c r="C55" s="27" t="s">
        <v>121</v>
      </c>
      <c r="D55" s="28">
        <v>0</v>
      </c>
    </row>
    <row r="56" spans="1:6" x14ac:dyDescent="0.2">
      <c r="A56" s="38">
        <v>256</v>
      </c>
      <c r="B56" t="s">
        <v>126</v>
      </c>
      <c r="C56" s="27" t="s">
        <v>127</v>
      </c>
      <c r="D56" s="28">
        <v>1200</v>
      </c>
    </row>
    <row r="57" spans="1:6" x14ac:dyDescent="0.2">
      <c r="A57" s="3" t="s">
        <v>24</v>
      </c>
      <c r="B57" s="3" t="s">
        <v>38</v>
      </c>
      <c r="C57" s="29" t="s">
        <v>155</v>
      </c>
      <c r="D57" s="29">
        <f>SUM(D58)</f>
        <v>9250</v>
      </c>
      <c r="E57" s="24">
        <v>9250</v>
      </c>
      <c r="F57" s="24">
        <v>9250</v>
      </c>
    </row>
    <row r="58" spans="1:6" x14ac:dyDescent="0.2">
      <c r="A58" s="2" t="s">
        <v>12</v>
      </c>
      <c r="B58" s="23" t="s">
        <v>79</v>
      </c>
      <c r="C58" s="25" t="s">
        <v>80</v>
      </c>
      <c r="D58" s="25">
        <f>SUM(D59:D61)</f>
        <v>9250</v>
      </c>
      <c r="E58" s="24">
        <v>9250</v>
      </c>
      <c r="F58" s="24">
        <v>9250</v>
      </c>
    </row>
    <row r="59" spans="1:6" x14ac:dyDescent="0.2">
      <c r="A59" s="38">
        <v>257</v>
      </c>
      <c r="B59" s="38">
        <v>32231</v>
      </c>
      <c r="C59" s="27" t="s">
        <v>98</v>
      </c>
      <c r="D59" s="28">
        <v>4000</v>
      </c>
    </row>
    <row r="60" spans="1:6" x14ac:dyDescent="0.2">
      <c r="A60" s="38">
        <v>258</v>
      </c>
      <c r="B60" s="38">
        <v>32233</v>
      </c>
      <c r="C60" s="27" t="s">
        <v>101</v>
      </c>
      <c r="D60" s="28">
        <v>5000</v>
      </c>
    </row>
    <row r="61" spans="1:6" x14ac:dyDescent="0.2">
      <c r="A61" s="38">
        <v>259</v>
      </c>
      <c r="B61" s="38">
        <v>32341</v>
      </c>
      <c r="C61" s="27" t="s">
        <v>112</v>
      </c>
      <c r="D61" s="28">
        <v>250</v>
      </c>
    </row>
    <row r="62" spans="1:6" x14ac:dyDescent="0.2">
      <c r="A62" s="3" t="s">
        <v>76</v>
      </c>
      <c r="B62" s="3" t="s">
        <v>139</v>
      </c>
      <c r="C62" s="30" t="s">
        <v>140</v>
      </c>
      <c r="D62" s="29">
        <f>SUM(D63+D66+D69)</f>
        <v>1000</v>
      </c>
      <c r="E62" s="24">
        <v>1000</v>
      </c>
      <c r="F62" s="24">
        <v>1000</v>
      </c>
    </row>
    <row r="63" spans="1:6" x14ac:dyDescent="0.2">
      <c r="A63" s="3" t="s">
        <v>24</v>
      </c>
      <c r="B63" s="3" t="s">
        <v>14</v>
      </c>
      <c r="C63" s="29" t="s">
        <v>25</v>
      </c>
      <c r="D63" s="29">
        <f>SUM(D64)</f>
        <v>1000</v>
      </c>
      <c r="E63" s="46">
        <v>1000</v>
      </c>
      <c r="F63" s="46">
        <v>1000</v>
      </c>
    </row>
    <row r="64" spans="1:6" x14ac:dyDescent="0.2">
      <c r="A64" s="2" t="s">
        <v>12</v>
      </c>
      <c r="B64" s="2" t="s">
        <v>79</v>
      </c>
      <c r="C64" s="28" t="s">
        <v>80</v>
      </c>
      <c r="D64" s="28">
        <f>SUM(D65)</f>
        <v>1000</v>
      </c>
    </row>
    <row r="65" spans="1:6" x14ac:dyDescent="0.2">
      <c r="A65" s="38">
        <v>232</v>
      </c>
      <c r="B65" t="s">
        <v>89</v>
      </c>
      <c r="C65" s="27" t="s">
        <v>141</v>
      </c>
      <c r="D65" s="28">
        <v>1000</v>
      </c>
    </row>
    <row r="66" spans="1:6" x14ac:dyDescent="0.2">
      <c r="A66" s="3" t="s">
        <v>24</v>
      </c>
      <c r="B66" s="3" t="s">
        <v>15</v>
      </c>
      <c r="C66" s="29" t="s">
        <v>31</v>
      </c>
      <c r="D66" s="29">
        <f>SUM(D67)</f>
        <v>0</v>
      </c>
      <c r="E66" s="6">
        <v>0</v>
      </c>
      <c r="F66" s="6">
        <v>0</v>
      </c>
    </row>
    <row r="67" spans="1:6" x14ac:dyDescent="0.2">
      <c r="A67" s="2" t="s">
        <v>12</v>
      </c>
      <c r="B67" s="2" t="s">
        <v>79</v>
      </c>
      <c r="C67" s="28" t="s">
        <v>80</v>
      </c>
      <c r="D67" s="28">
        <f>SUM(D68)</f>
        <v>0</v>
      </c>
      <c r="E67" s="6"/>
      <c r="F67" s="6"/>
    </row>
    <row r="68" spans="1:6" x14ac:dyDescent="0.2">
      <c r="A68" s="38">
        <v>255</v>
      </c>
      <c r="B68" t="s">
        <v>118</v>
      </c>
      <c r="C68" s="27" t="s">
        <v>142</v>
      </c>
      <c r="D68" s="28">
        <v>0</v>
      </c>
      <c r="E68" s="6"/>
      <c r="F68" s="6"/>
    </row>
    <row r="69" spans="1:6" x14ac:dyDescent="0.2">
      <c r="A69" s="3" t="s">
        <v>24</v>
      </c>
      <c r="B69" s="3" t="s">
        <v>17</v>
      </c>
      <c r="C69" s="29" t="s">
        <v>47</v>
      </c>
      <c r="D69" s="29">
        <f>SUM(D70:D73)</f>
        <v>0</v>
      </c>
      <c r="E69" s="52">
        <v>0</v>
      </c>
      <c r="F69" s="52">
        <v>0</v>
      </c>
    </row>
    <row r="70" spans="1:6" x14ac:dyDescent="0.2">
      <c r="B70" t="s">
        <v>87</v>
      </c>
      <c r="C70" s="27" t="s">
        <v>88</v>
      </c>
      <c r="D70" s="28">
        <v>0</v>
      </c>
    </row>
    <row r="71" spans="1:6" x14ac:dyDescent="0.2">
      <c r="B71" t="s">
        <v>89</v>
      </c>
      <c r="C71" s="27" t="s">
        <v>90</v>
      </c>
      <c r="D71" s="28">
        <v>0</v>
      </c>
    </row>
    <row r="72" spans="1:6" x14ac:dyDescent="0.2">
      <c r="B72" t="s">
        <v>118</v>
      </c>
      <c r="C72" s="27" t="s">
        <v>143</v>
      </c>
      <c r="D72" s="28">
        <v>0</v>
      </c>
    </row>
    <row r="73" spans="1:6" x14ac:dyDescent="0.2">
      <c r="B73" t="s">
        <v>126</v>
      </c>
      <c r="C73" s="27" t="s">
        <v>127</v>
      </c>
      <c r="D73" s="31">
        <v>0</v>
      </c>
    </row>
    <row r="74" spans="1:6" x14ac:dyDescent="0.2">
      <c r="A74" s="3" t="s">
        <v>76</v>
      </c>
      <c r="B74" s="3" t="s">
        <v>144</v>
      </c>
      <c r="C74" s="30" t="s">
        <v>145</v>
      </c>
      <c r="D74" s="32">
        <f>SUM(D75+D78+D81+D84)</f>
        <v>7000</v>
      </c>
      <c r="E74" s="24">
        <v>7000</v>
      </c>
      <c r="F74" s="24">
        <v>7000</v>
      </c>
    </row>
    <row r="75" spans="1:6" x14ac:dyDescent="0.2">
      <c r="A75" s="3" t="s">
        <v>24</v>
      </c>
      <c r="B75" s="3" t="s">
        <v>14</v>
      </c>
      <c r="C75" s="29" t="s">
        <v>25</v>
      </c>
      <c r="D75" s="29">
        <f>SUM(D76:D77)</f>
        <v>0</v>
      </c>
      <c r="E75" s="6">
        <v>0</v>
      </c>
      <c r="F75" s="6">
        <v>0</v>
      </c>
    </row>
    <row r="76" spans="1:6" x14ac:dyDescent="0.2">
      <c r="A76" s="2" t="s">
        <v>12</v>
      </c>
      <c r="B76" s="2" t="s">
        <v>79</v>
      </c>
      <c r="C76" s="28" t="s">
        <v>80</v>
      </c>
      <c r="D76" s="28">
        <f>SUM(D77)</f>
        <v>0</v>
      </c>
    </row>
    <row r="77" spans="1:6" x14ac:dyDescent="0.2">
      <c r="B77" t="s">
        <v>118</v>
      </c>
      <c r="C77" s="27" t="s">
        <v>145</v>
      </c>
      <c r="D77" s="28">
        <v>0</v>
      </c>
    </row>
    <row r="78" spans="1:6" x14ac:dyDescent="0.2">
      <c r="A78" s="3" t="s">
        <v>24</v>
      </c>
      <c r="B78" s="3" t="s">
        <v>15</v>
      </c>
      <c r="C78" s="29" t="s">
        <v>31</v>
      </c>
      <c r="D78" s="29">
        <f>SUM(D79)</f>
        <v>7000</v>
      </c>
      <c r="E78" s="24">
        <v>7000</v>
      </c>
      <c r="F78" s="24">
        <v>7000</v>
      </c>
    </row>
    <row r="79" spans="1:6" x14ac:dyDescent="0.2">
      <c r="A79" s="2" t="s">
        <v>12</v>
      </c>
      <c r="B79" s="2" t="s">
        <v>79</v>
      </c>
      <c r="C79" s="28" t="s">
        <v>80</v>
      </c>
      <c r="D79" s="28">
        <f>SUM(D80)</f>
        <v>7000</v>
      </c>
    </row>
    <row r="80" spans="1:6" x14ac:dyDescent="0.2">
      <c r="A80" s="38">
        <v>255</v>
      </c>
      <c r="B80" t="s">
        <v>118</v>
      </c>
      <c r="C80" s="39" t="s">
        <v>162</v>
      </c>
      <c r="D80" s="28">
        <v>7000</v>
      </c>
    </row>
    <row r="81" spans="1:8" x14ac:dyDescent="0.2">
      <c r="A81" s="3" t="s">
        <v>24</v>
      </c>
      <c r="B81" s="3" t="s">
        <v>16</v>
      </c>
      <c r="C81" s="29" t="s">
        <v>43</v>
      </c>
      <c r="D81" s="29">
        <v>0</v>
      </c>
      <c r="E81" s="52">
        <v>0</v>
      </c>
      <c r="F81" s="52">
        <v>0</v>
      </c>
    </row>
    <row r="82" spans="1:8" x14ac:dyDescent="0.2">
      <c r="A82" s="2" t="s">
        <v>12</v>
      </c>
      <c r="B82" s="2" t="s">
        <v>79</v>
      </c>
      <c r="C82" s="28" t="s">
        <v>80</v>
      </c>
      <c r="D82" s="28">
        <f>SUM(D83)</f>
        <v>0</v>
      </c>
      <c r="E82" s="6"/>
      <c r="F82" s="6"/>
    </row>
    <row r="83" spans="1:8" x14ac:dyDescent="0.2">
      <c r="B83" t="s">
        <v>118</v>
      </c>
      <c r="C83" s="27" t="s">
        <v>145</v>
      </c>
      <c r="D83" s="28">
        <v>0</v>
      </c>
      <c r="E83" s="6"/>
      <c r="F83" s="6"/>
    </row>
    <row r="84" spans="1:8" x14ac:dyDescent="0.2">
      <c r="A84" s="3" t="s">
        <v>24</v>
      </c>
      <c r="B84" s="3" t="s">
        <v>17</v>
      </c>
      <c r="C84" s="29" t="s">
        <v>47</v>
      </c>
      <c r="D84" s="29">
        <v>0</v>
      </c>
      <c r="E84" s="52">
        <v>0</v>
      </c>
      <c r="F84" s="52">
        <v>0</v>
      </c>
    </row>
    <row r="85" spans="1:8" x14ac:dyDescent="0.2">
      <c r="A85" s="2" t="s">
        <v>12</v>
      </c>
      <c r="B85" s="2" t="s">
        <v>79</v>
      </c>
      <c r="C85" s="28" t="s">
        <v>80</v>
      </c>
      <c r="D85" s="28">
        <v>0</v>
      </c>
    </row>
    <row r="86" spans="1:8" x14ac:dyDescent="0.2">
      <c r="A86" s="27"/>
      <c r="B86" s="27" t="s">
        <v>118</v>
      </c>
      <c r="C86" s="27" t="s">
        <v>145</v>
      </c>
      <c r="D86" s="28">
        <v>0</v>
      </c>
      <c r="E86" s="27"/>
      <c r="F86" s="27"/>
      <c r="G86" s="27"/>
      <c r="H86" s="27"/>
    </row>
    <row r="87" spans="1:8" x14ac:dyDescent="0.2">
      <c r="A87" s="29" t="s">
        <v>146</v>
      </c>
      <c r="B87" s="29" t="s">
        <v>147</v>
      </c>
      <c r="C87" s="30" t="s">
        <v>148</v>
      </c>
      <c r="D87" s="29">
        <f>SUM(D88+D91+D94+D97)</f>
        <v>108000</v>
      </c>
      <c r="E87" s="26">
        <f>SUM(E88+E91+E94+E97)</f>
        <v>118000</v>
      </c>
      <c r="F87" s="26">
        <f>SUM(F97+F94+F91+F88)</f>
        <v>118000</v>
      </c>
      <c r="G87" s="27"/>
      <c r="H87" s="27"/>
    </row>
    <row r="88" spans="1:8" x14ac:dyDescent="0.2">
      <c r="A88" s="29" t="s">
        <v>24</v>
      </c>
      <c r="B88" s="29" t="s">
        <v>14</v>
      </c>
      <c r="C88" s="29" t="s">
        <v>25</v>
      </c>
      <c r="D88" s="29">
        <f>SUM(D89)</f>
        <v>25000</v>
      </c>
      <c r="E88" s="26">
        <v>25000</v>
      </c>
      <c r="F88" s="26">
        <v>25000</v>
      </c>
      <c r="G88" s="27"/>
      <c r="H88" s="27"/>
    </row>
    <row r="89" spans="1:8" x14ac:dyDescent="0.2">
      <c r="A89" s="28" t="s">
        <v>12</v>
      </c>
      <c r="B89" s="28" t="s">
        <v>135</v>
      </c>
      <c r="C89" s="28" t="s">
        <v>136</v>
      </c>
      <c r="D89" s="28">
        <f>SUM(D90)</f>
        <v>25000</v>
      </c>
      <c r="E89" s="27"/>
      <c r="F89" s="27"/>
      <c r="G89" s="27"/>
      <c r="H89" s="27"/>
    </row>
    <row r="90" spans="1:8" x14ac:dyDescent="0.2">
      <c r="A90" s="49">
        <v>268</v>
      </c>
      <c r="B90" s="27" t="s">
        <v>149</v>
      </c>
      <c r="C90" s="27" t="s">
        <v>150</v>
      </c>
      <c r="D90" s="28">
        <v>25000</v>
      </c>
      <c r="E90" s="27"/>
      <c r="F90" s="27"/>
      <c r="G90" s="27"/>
      <c r="H90" s="27"/>
    </row>
    <row r="91" spans="1:8" x14ac:dyDescent="0.2">
      <c r="A91" s="29" t="s">
        <v>24</v>
      </c>
      <c r="B91" s="29" t="s">
        <v>15</v>
      </c>
      <c r="C91" s="29" t="s">
        <v>31</v>
      </c>
      <c r="D91" s="29">
        <f>SUM(D92)</f>
        <v>15000</v>
      </c>
      <c r="E91" s="26">
        <v>15000</v>
      </c>
      <c r="F91" s="26">
        <v>15000</v>
      </c>
      <c r="G91" s="27"/>
      <c r="H91" s="27"/>
    </row>
    <row r="92" spans="1:8" x14ac:dyDescent="0.2">
      <c r="A92" s="28" t="s">
        <v>12</v>
      </c>
      <c r="B92" s="28" t="s">
        <v>135</v>
      </c>
      <c r="C92" s="28" t="s">
        <v>136</v>
      </c>
      <c r="D92" s="28">
        <f>SUM(D93)</f>
        <v>15000</v>
      </c>
      <c r="E92" s="27"/>
      <c r="F92" s="27"/>
      <c r="G92" s="27"/>
      <c r="H92" s="27"/>
    </row>
    <row r="93" spans="1:8" x14ac:dyDescent="0.2">
      <c r="A93" s="49">
        <v>269</v>
      </c>
      <c r="B93" s="27" t="s">
        <v>149</v>
      </c>
      <c r="C93" s="27" t="s">
        <v>151</v>
      </c>
      <c r="D93" s="28">
        <v>15000</v>
      </c>
      <c r="E93" s="27"/>
      <c r="F93" s="27"/>
      <c r="G93" s="27"/>
      <c r="H93" s="27"/>
    </row>
    <row r="94" spans="1:8" x14ac:dyDescent="0.2">
      <c r="A94" s="29" t="s">
        <v>24</v>
      </c>
      <c r="B94" s="29" t="s">
        <v>16</v>
      </c>
      <c r="C94" s="29" t="s">
        <v>43</v>
      </c>
      <c r="D94" s="29">
        <f>SUM(D95)</f>
        <v>60000</v>
      </c>
      <c r="E94" s="26">
        <v>70000</v>
      </c>
      <c r="F94" s="26">
        <v>70000</v>
      </c>
      <c r="G94" s="27"/>
      <c r="H94" s="27"/>
    </row>
    <row r="95" spans="1:8" x14ac:dyDescent="0.2">
      <c r="A95" s="28" t="s">
        <v>12</v>
      </c>
      <c r="B95" s="28" t="s">
        <v>135</v>
      </c>
      <c r="C95" s="28" t="s">
        <v>136</v>
      </c>
      <c r="D95" s="28">
        <v>60000</v>
      </c>
      <c r="E95" s="27"/>
      <c r="F95" s="27"/>
      <c r="G95" s="27"/>
      <c r="H95" s="27"/>
    </row>
    <row r="96" spans="1:8" ht="12" customHeight="1" x14ac:dyDescent="0.2">
      <c r="A96" s="49">
        <v>270</v>
      </c>
      <c r="B96" s="27" t="s">
        <v>149</v>
      </c>
      <c r="C96" s="27" t="s">
        <v>151</v>
      </c>
      <c r="D96" s="28">
        <v>70000</v>
      </c>
      <c r="E96" s="27"/>
      <c r="F96" s="27"/>
      <c r="G96" s="27"/>
      <c r="H96" s="27"/>
    </row>
    <row r="97" spans="1:8" x14ac:dyDescent="0.2">
      <c r="A97" s="29" t="s">
        <v>24</v>
      </c>
      <c r="B97" s="29" t="s">
        <v>17</v>
      </c>
      <c r="C97" s="29" t="s">
        <v>47</v>
      </c>
      <c r="D97" s="29">
        <f>SUM(D98)</f>
        <v>8000</v>
      </c>
      <c r="E97" s="26">
        <v>8000</v>
      </c>
      <c r="F97" s="26">
        <v>8000</v>
      </c>
      <c r="G97" s="27"/>
      <c r="H97" s="27"/>
    </row>
    <row r="98" spans="1:8" x14ac:dyDescent="0.2">
      <c r="A98" s="28" t="s">
        <v>12</v>
      </c>
      <c r="B98" s="28" t="s">
        <v>135</v>
      </c>
      <c r="C98" s="28" t="s">
        <v>136</v>
      </c>
      <c r="D98" s="28">
        <f>SUM(D99)</f>
        <v>8000</v>
      </c>
      <c r="E98" s="27"/>
      <c r="F98" s="27"/>
      <c r="G98" s="27"/>
      <c r="H98" s="27"/>
    </row>
    <row r="99" spans="1:8" x14ac:dyDescent="0.2">
      <c r="A99" s="49">
        <v>271</v>
      </c>
      <c r="B99" s="27" t="s">
        <v>149</v>
      </c>
      <c r="C99" s="27" t="s">
        <v>151</v>
      </c>
      <c r="D99" s="28">
        <v>8000</v>
      </c>
      <c r="E99" s="27"/>
      <c r="F99" s="27"/>
      <c r="G99" s="27"/>
      <c r="H99" s="27"/>
    </row>
    <row r="100" spans="1:8" x14ac:dyDescent="0.2">
      <c r="A100" s="29" t="s">
        <v>24</v>
      </c>
      <c r="B100" s="29" t="s">
        <v>157</v>
      </c>
      <c r="C100" s="29" t="s">
        <v>47</v>
      </c>
      <c r="D100" s="29">
        <f>SUM(D101)</f>
        <v>200</v>
      </c>
      <c r="E100" s="26">
        <v>200</v>
      </c>
      <c r="F100" s="26">
        <v>200</v>
      </c>
      <c r="G100" s="27"/>
      <c r="H100" s="27"/>
    </row>
    <row r="101" spans="1:8" x14ac:dyDescent="0.2">
      <c r="A101" s="28" t="s">
        <v>12</v>
      </c>
      <c r="B101" s="48">
        <v>9</v>
      </c>
      <c r="C101" s="28" t="s">
        <v>136</v>
      </c>
      <c r="D101" s="28">
        <f>SUM(D102)</f>
        <v>200</v>
      </c>
      <c r="E101" s="27"/>
      <c r="F101" s="27"/>
      <c r="G101" s="27"/>
      <c r="H101" s="27"/>
    </row>
    <row r="102" spans="1:8" x14ac:dyDescent="0.2">
      <c r="A102" s="27"/>
      <c r="B102" s="49">
        <v>32211</v>
      </c>
      <c r="C102" s="39" t="s">
        <v>141</v>
      </c>
      <c r="D102" s="28">
        <v>200</v>
      </c>
      <c r="E102" s="27"/>
      <c r="F102" s="27"/>
      <c r="G102" s="27"/>
      <c r="H102" s="27"/>
    </row>
    <row r="103" spans="1:8" x14ac:dyDescent="0.2">
      <c r="A103" s="27"/>
      <c r="B103" s="27"/>
      <c r="C103" s="27"/>
      <c r="D103" s="27"/>
      <c r="E103" s="27"/>
      <c r="F103" s="27"/>
      <c r="G103" s="27"/>
      <c r="H103" s="27"/>
    </row>
    <row r="104" spans="1:8" x14ac:dyDescent="0.2">
      <c r="A104" s="27"/>
      <c r="B104" s="27"/>
      <c r="C104" s="27"/>
      <c r="D104" s="27"/>
      <c r="E104" s="27"/>
      <c r="F104" s="27"/>
      <c r="G104" s="27"/>
      <c r="H104" s="27"/>
    </row>
    <row r="105" spans="1:8" x14ac:dyDescent="0.2">
      <c r="A105" s="27"/>
      <c r="B105" s="27"/>
      <c r="C105" s="27"/>
      <c r="D105" s="27"/>
      <c r="E105" s="27"/>
      <c r="F105" s="27"/>
      <c r="G105" s="27"/>
      <c r="H105" s="27"/>
    </row>
    <row r="106" spans="1:8" x14ac:dyDescent="0.2">
      <c r="A106" s="27"/>
      <c r="B106" s="27"/>
      <c r="C106" s="27"/>
      <c r="D106" s="27"/>
      <c r="E106" s="27"/>
      <c r="F106" s="27"/>
      <c r="G106" s="27"/>
      <c r="H106" s="27"/>
    </row>
    <row r="107" spans="1:8" x14ac:dyDescent="0.2">
      <c r="C107" s="27"/>
      <c r="D107" s="27"/>
    </row>
  </sheetData>
  <mergeCells count="6">
    <mergeCell ref="E6:F6"/>
    <mergeCell ref="B5:C5"/>
    <mergeCell ref="A1:C1"/>
    <mergeCell ref="A2:C2"/>
    <mergeCell ref="A3:B3"/>
    <mergeCell ref="B4:C4"/>
  </mergeCells>
  <pageMargins left="0.15748031496062992" right="0" top="0.19685039370078741" bottom="0.19685039370078741" header="0.51181102362204722" footer="0.51181102362204722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workbookViewId="0">
      <selection sqref="A1:F8"/>
    </sheetView>
  </sheetViews>
  <sheetFormatPr defaultRowHeight="12.75" x14ac:dyDescent="0.2"/>
  <sheetData>
    <row r="1" spans="1:5" x14ac:dyDescent="0.2">
      <c r="A1" s="6" t="s">
        <v>152</v>
      </c>
    </row>
    <row r="2" spans="1:5" x14ac:dyDescent="0.2">
      <c r="A2">
        <v>5896.51</v>
      </c>
    </row>
    <row r="3" spans="1:5" x14ac:dyDescent="0.2">
      <c r="A3">
        <v>9121.9699999999993</v>
      </c>
    </row>
    <row r="4" spans="1:5" x14ac:dyDescent="0.2">
      <c r="A4">
        <v>11247.53</v>
      </c>
    </row>
    <row r="5" spans="1:5" x14ac:dyDescent="0.2">
      <c r="A5" s="1">
        <f>SUM(A2:A4)</f>
        <v>26266.010000000002</v>
      </c>
      <c r="B5" s="6" t="s">
        <v>122</v>
      </c>
      <c r="C5">
        <v>4</v>
      </c>
      <c r="D5">
        <f>SUM(A5*C5)</f>
        <v>105064.04000000001</v>
      </c>
      <c r="E5" s="6" t="s">
        <v>123</v>
      </c>
    </row>
    <row r="7" spans="1:5" x14ac:dyDescent="0.2">
      <c r="D7">
        <v>209529.25</v>
      </c>
      <c r="E7" s="6" t="s">
        <v>153</v>
      </c>
    </row>
    <row r="8" spans="1:5" x14ac:dyDescent="0.2">
      <c r="D8" s="1">
        <f>SUM(D5:D7)</f>
        <v>314593.29000000004</v>
      </c>
      <c r="E8" s="6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Realizacija - Prihodi</vt:lpstr>
      <vt:lpstr>Realizacija - Rashodi</vt:lpstr>
      <vt:lpstr>List1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vrtic</dc:creator>
  <cp:lastModifiedBy>Ravnateljica</cp:lastModifiedBy>
  <cp:revision/>
  <cp:lastPrinted>2022-09-14T12:00:58Z</cp:lastPrinted>
  <dcterms:created xsi:type="dcterms:W3CDTF">2022-09-11T09:34:14Z</dcterms:created>
  <dcterms:modified xsi:type="dcterms:W3CDTF">2022-09-15T06:55:58Z</dcterms:modified>
</cp:coreProperties>
</file>